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https://d.docs.live.net/2ac49163713f2557/Dokumenty/SV/21 schůze SV/"/>
    </mc:Choice>
  </mc:AlternateContent>
  <xr:revisionPtr revIDLastSave="0" documentId="8_{A13239C1-F7B9-4504-8E46-6BFE7182A862}" xr6:coauthVersionLast="47" xr6:coauthVersionMax="47" xr10:uidLastSave="{00000000-0000-0000-0000-000000000000}"/>
  <bookViews>
    <workbookView xWindow="-108" yWindow="-108" windowWidth="23256" windowHeight="12576" tabRatio="463" xr2:uid="{00000000-000D-0000-FFFF-FFFF00000000}"/>
  </bookViews>
  <sheets>
    <sheet name="2022" sheetId="1" r:id="rId1"/>
  </sheets>
  <definedNames>
    <definedName name="Excel_BuiltIn__FilterDatabase_2_1">#REF!</definedName>
    <definedName name="_xlnm.Print_Area" localSheetId="0">'2022'!$A$1:$E$29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8" i="1"/>
  <c r="B15" i="1"/>
  <c r="B13" i="1"/>
  <c r="B12" i="1"/>
  <c r="B7" i="1"/>
  <c r="D19" i="1" l="1"/>
  <c r="B19" i="1"/>
  <c r="D20" i="1"/>
  <c r="D27" i="1"/>
  <c r="B27" i="1"/>
</calcChain>
</file>

<file path=xl/sharedStrings.xml><?xml version="1.0" encoding="utf-8"?>
<sst xmlns="http://schemas.openxmlformats.org/spreadsheetml/2006/main" count="31" uniqueCount="28">
  <si>
    <t>Položka</t>
  </si>
  <si>
    <t>Teplo - spotřeba + ohřev</t>
  </si>
  <si>
    <t>Elektřina spol. prostor</t>
  </si>
  <si>
    <t>Domácí telefon</t>
  </si>
  <si>
    <t>Výtah – servis+bezpečnostní telefon</t>
  </si>
  <si>
    <t>Výtah – elektřina</t>
  </si>
  <si>
    <t>Úklid domu</t>
  </si>
  <si>
    <t>Úklid garáží</t>
  </si>
  <si>
    <t>Odvoz odpadu</t>
  </si>
  <si>
    <t>Údržba chodníků a zeleně</t>
  </si>
  <si>
    <t>Pojistné</t>
  </si>
  <si>
    <t>Odměna správce</t>
  </si>
  <si>
    <t>Daň z nemovitostí – garáže – 1PP</t>
  </si>
  <si>
    <t>Daň z nemovitostí – garáže – 2PP</t>
  </si>
  <si>
    <t>Biokoridor – veřejná zeleň</t>
  </si>
  <si>
    <t>Údržba biokoridoru</t>
  </si>
  <si>
    <t>Náklady související se správou</t>
  </si>
  <si>
    <t>Výnos z biokoridoru</t>
  </si>
  <si>
    <t>Rozdíl (záporný výsledek znamená, že náklady nejsou kryty výnosem)</t>
  </si>
  <si>
    <t>Vodné, stočné</t>
  </si>
  <si>
    <t>Společenství vlastníků Zlonická 703/2, 190 00 Praha 9</t>
  </si>
  <si>
    <t>Provoz SVJ - administrativa</t>
  </si>
  <si>
    <t>Servis, údržba, drobné opravy - technika</t>
  </si>
  <si>
    <t>Návrh rozpočtu 2021</t>
  </si>
  <si>
    <t>* označením "beze změny" se rozumí shodné se zálohou plánovanou pro rok 2020</t>
  </si>
  <si>
    <t>Předpokládané náklady roku 2021</t>
  </si>
  <si>
    <t>Návrh rozpočtu 2022</t>
  </si>
  <si>
    <t>Návrh rozpočtu na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</si>
</sst>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238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b/>
      <sz val="12"/>
      <color rgb="FFFF0000"/>
      <name val="Times New Roman"/>
      <family val="1"/>
      <charset val="1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top"/>
    </xf>
    <xf numFmtId="4" fontId="1" fillId="0" borderId="1" xfId="0" applyNumberFormat="1" applyFont="1" applyFill="1" applyBorder="1" applyAlignment="1">
      <alignment vertical="top"/>
    </xf>
    <xf numFmtId="4" fontId="2" fillId="0" borderId="2" xfId="0" applyNumberFormat="1" applyFont="1" applyFill="1" applyBorder="1"/>
    <xf numFmtId="0" fontId="1" fillId="0" borderId="0" xfId="0" applyFont="1" applyBorder="1" applyAlignment="1">
      <alignment horizontal="left" vertical="top"/>
    </xf>
    <xf numFmtId="4" fontId="1" fillId="0" borderId="0" xfId="0" applyNumberFormat="1" applyFont="1" applyFill="1" applyBorder="1" applyAlignment="1">
      <alignment vertical="top"/>
    </xf>
    <xf numFmtId="0" fontId="2" fillId="0" borderId="0" xfId="0" applyFont="1"/>
    <xf numFmtId="4" fontId="2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top"/>
    </xf>
    <xf numFmtId="4" fontId="1" fillId="0" borderId="3" xfId="0" applyNumberFormat="1" applyFont="1" applyFill="1" applyBorder="1" applyAlignment="1">
      <alignment vertical="top"/>
    </xf>
    <xf numFmtId="4" fontId="1" fillId="0" borderId="5" xfId="0" applyNumberFormat="1" applyFont="1" applyFill="1" applyBorder="1" applyAlignment="1">
      <alignment vertical="top"/>
    </xf>
    <xf numFmtId="4" fontId="2" fillId="0" borderId="4" xfId="0" applyNumberFormat="1" applyFont="1" applyFill="1" applyBorder="1"/>
    <xf numFmtId="4" fontId="1" fillId="0" borderId="6" xfId="0" applyNumberFormat="1" applyFont="1" applyFill="1" applyBorder="1" applyAlignment="1">
      <alignment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left" vertical="top"/>
    </xf>
    <xf numFmtId="4" fontId="6" fillId="0" borderId="11" xfId="0" applyNumberFormat="1" applyFont="1" applyFill="1" applyBorder="1" applyAlignment="1">
      <alignment vertical="top"/>
    </xf>
    <xf numFmtId="0" fontId="1" fillId="0" borderId="10" xfId="0" applyFont="1" applyFill="1" applyBorder="1" applyAlignment="1">
      <alignment horizontal="left" vertical="top"/>
    </xf>
    <xf numFmtId="4" fontId="4" fillId="0" borderId="11" xfId="0" applyNumberFormat="1" applyFont="1" applyFill="1" applyBorder="1" applyAlignment="1">
      <alignment vertical="top"/>
    </xf>
    <xf numFmtId="4" fontId="5" fillId="0" borderId="11" xfId="0" applyNumberFormat="1" applyFont="1" applyFill="1" applyBorder="1" applyAlignment="1">
      <alignment vertical="top"/>
    </xf>
    <xf numFmtId="4" fontId="4" fillId="0" borderId="12" xfId="0" applyNumberFormat="1" applyFont="1" applyFill="1" applyBorder="1" applyAlignment="1">
      <alignment vertical="top"/>
    </xf>
    <xf numFmtId="0" fontId="1" fillId="0" borderId="10" xfId="0" applyFont="1" applyBorder="1" applyAlignment="1">
      <alignment horizontal="left" vertical="top"/>
    </xf>
    <xf numFmtId="4" fontId="3" fillId="0" borderId="13" xfId="0" applyNumberFormat="1" applyFont="1" applyFill="1" applyBorder="1"/>
    <xf numFmtId="4" fontId="1" fillId="0" borderId="14" xfId="0" applyNumberFormat="1" applyFont="1" applyFill="1" applyBorder="1" applyAlignment="1">
      <alignment vertical="top"/>
    </xf>
    <xf numFmtId="0" fontId="1" fillId="0" borderId="15" xfId="0" applyFont="1" applyBorder="1" applyAlignment="1">
      <alignment horizontal="left" vertical="top"/>
    </xf>
    <xf numFmtId="4" fontId="1" fillId="0" borderId="16" xfId="0" applyNumberFormat="1" applyFont="1" applyFill="1" applyBorder="1" applyAlignment="1">
      <alignment vertical="top"/>
    </xf>
    <xf numFmtId="4" fontId="1" fillId="0" borderId="17" xfId="0" applyNumberFormat="1" applyFont="1" applyFill="1" applyBorder="1" applyAlignment="1">
      <alignment vertical="top"/>
    </xf>
    <xf numFmtId="4" fontId="1" fillId="0" borderId="11" xfId="0" applyNumberFormat="1" applyFont="1" applyFill="1" applyBorder="1" applyAlignment="1">
      <alignment vertical="top"/>
    </xf>
    <xf numFmtId="0" fontId="2" fillId="0" borderId="15" xfId="0" applyFont="1" applyBorder="1" applyAlignment="1">
      <alignment horizontal="left" vertical="top" wrapText="1"/>
    </xf>
    <xf numFmtId="4" fontId="2" fillId="0" borderId="16" xfId="0" applyNumberFormat="1" applyFont="1" applyFill="1" applyBorder="1" applyAlignment="1">
      <alignment vertical="top"/>
    </xf>
    <xf numFmtId="4" fontId="2" fillId="0" borderId="17" xfId="0" applyNumberFormat="1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tabSelected="1" view="pageBreakPreview" zoomScaleNormal="100" zoomScaleSheetLayoutView="100" workbookViewId="0">
      <selection activeCell="A23" sqref="A23:D27"/>
    </sheetView>
  </sheetViews>
  <sheetFormatPr defaultColWidth="9" defaultRowHeight="15.6" x14ac:dyDescent="0.3"/>
  <cols>
    <col min="1" max="1" width="48.5546875" style="1" customWidth="1"/>
    <col min="2" max="2" width="22.88671875" style="2" customWidth="1"/>
    <col min="3" max="3" width="18.44140625" style="2" customWidth="1"/>
    <col min="4" max="4" width="18.33203125" style="2" customWidth="1"/>
    <col min="5" max="5" width="64.44140625" style="1" customWidth="1"/>
    <col min="6" max="16384" width="9" style="1"/>
  </cols>
  <sheetData>
    <row r="1" spans="1:4" x14ac:dyDescent="0.3">
      <c r="A1" s="3" t="s">
        <v>27</v>
      </c>
    </row>
    <row r="2" spans="1:4" x14ac:dyDescent="0.3">
      <c r="A2" s="3" t="s">
        <v>20</v>
      </c>
    </row>
    <row r="3" spans="1:4" ht="16.2" thickBot="1" x14ac:dyDescent="0.35">
      <c r="A3" s="3"/>
      <c r="B3" s="7"/>
    </row>
    <row r="4" spans="1:4" ht="31.2" x14ac:dyDescent="0.3">
      <c r="A4" s="15" t="s">
        <v>0</v>
      </c>
      <c r="B4" s="16" t="s">
        <v>25</v>
      </c>
      <c r="C4" s="16" t="s">
        <v>23</v>
      </c>
      <c r="D4" s="17" t="s">
        <v>26</v>
      </c>
    </row>
    <row r="5" spans="1:4" x14ac:dyDescent="0.3">
      <c r="A5" s="18" t="s">
        <v>19</v>
      </c>
      <c r="B5" s="4">
        <v>530000</v>
      </c>
      <c r="C5" s="11">
        <v>650000</v>
      </c>
      <c r="D5" s="19">
        <v>650000</v>
      </c>
    </row>
    <row r="6" spans="1:4" x14ac:dyDescent="0.3">
      <c r="A6" s="18" t="s">
        <v>1</v>
      </c>
      <c r="B6" s="4">
        <v>895000</v>
      </c>
      <c r="C6" s="11">
        <v>1000000</v>
      </c>
      <c r="D6" s="19">
        <v>1100000</v>
      </c>
    </row>
    <row r="7" spans="1:4" x14ac:dyDescent="0.3">
      <c r="A7" s="20" t="s">
        <v>2</v>
      </c>
      <c r="B7" s="4">
        <f>165153-15583</f>
        <v>149570</v>
      </c>
      <c r="C7" s="11">
        <v>200000</v>
      </c>
      <c r="D7" s="21">
        <v>200000</v>
      </c>
    </row>
    <row r="8" spans="1:4" x14ac:dyDescent="0.3">
      <c r="A8" s="20" t="s">
        <v>22</v>
      </c>
      <c r="B8" s="4">
        <f>8000+(165605.2/8)*12+(43090/8)*12</f>
        <v>321042.80000000005</v>
      </c>
      <c r="C8" s="11">
        <v>500000</v>
      </c>
      <c r="D8" s="22">
        <v>450000</v>
      </c>
    </row>
    <row r="9" spans="1:4" x14ac:dyDescent="0.3">
      <c r="A9" s="20" t="s">
        <v>3</v>
      </c>
      <c r="B9" s="4">
        <v>4000</v>
      </c>
      <c r="C9" s="11">
        <v>4000</v>
      </c>
      <c r="D9" s="21">
        <v>4000</v>
      </c>
    </row>
    <row r="10" spans="1:4" x14ac:dyDescent="0.3">
      <c r="A10" s="20" t="s">
        <v>4</v>
      </c>
      <c r="B10" s="4">
        <f>6593.8*4+20000</f>
        <v>46375.199999999997</v>
      </c>
      <c r="C10" s="11">
        <v>60000</v>
      </c>
      <c r="D10" s="22">
        <v>60000</v>
      </c>
    </row>
    <row r="11" spans="1:4" x14ac:dyDescent="0.3">
      <c r="A11" s="20" t="s">
        <v>5</v>
      </c>
      <c r="B11" s="4">
        <v>19500</v>
      </c>
      <c r="C11" s="11">
        <v>20000</v>
      </c>
      <c r="D11" s="21">
        <v>20000</v>
      </c>
    </row>
    <row r="12" spans="1:4" x14ac:dyDescent="0.3">
      <c r="A12" s="20" t="s">
        <v>6</v>
      </c>
      <c r="B12" s="4">
        <f>12*2999.27</f>
        <v>35991.24</v>
      </c>
      <c r="C12" s="11">
        <v>50000</v>
      </c>
      <c r="D12" s="21">
        <v>50000</v>
      </c>
    </row>
    <row r="13" spans="1:4" x14ac:dyDescent="0.3">
      <c r="A13" s="20" t="s">
        <v>7</v>
      </c>
      <c r="B13" s="4">
        <f>9*4412.78</f>
        <v>39715.019999999997</v>
      </c>
      <c r="C13" s="11">
        <v>40000</v>
      </c>
      <c r="D13" s="21">
        <v>40000</v>
      </c>
    </row>
    <row r="14" spans="1:4" x14ac:dyDescent="0.3">
      <c r="A14" s="20" t="s">
        <v>8</v>
      </c>
      <c r="B14" s="4">
        <v>96000</v>
      </c>
      <c r="C14" s="11">
        <v>95000</v>
      </c>
      <c r="D14" s="21">
        <v>100000</v>
      </c>
    </row>
    <row r="15" spans="1:4" x14ac:dyDescent="0.3">
      <c r="A15" s="20" t="s">
        <v>9</v>
      </c>
      <c r="B15" s="4">
        <f>12*(362.95+3133.9)</f>
        <v>41962.2</v>
      </c>
      <c r="C15" s="11">
        <v>50000</v>
      </c>
      <c r="D15" s="21">
        <v>50000</v>
      </c>
    </row>
    <row r="16" spans="1:4" x14ac:dyDescent="0.3">
      <c r="A16" s="20" t="s">
        <v>10</v>
      </c>
      <c r="B16" s="4">
        <v>49000</v>
      </c>
      <c r="C16" s="11">
        <v>50000</v>
      </c>
      <c r="D16" s="21">
        <v>50000</v>
      </c>
    </row>
    <row r="17" spans="1:4" x14ac:dyDescent="0.3">
      <c r="A17" s="20" t="s">
        <v>21</v>
      </c>
      <c r="B17" s="4">
        <v>88000</v>
      </c>
      <c r="C17" s="11">
        <v>100000</v>
      </c>
      <c r="D17" s="21">
        <v>70000</v>
      </c>
    </row>
    <row r="18" spans="1:4" s="2" customFormat="1" x14ac:dyDescent="0.3">
      <c r="A18" s="20" t="s">
        <v>11</v>
      </c>
      <c r="B18" s="4">
        <v>368300</v>
      </c>
      <c r="C18" s="14">
        <v>400000</v>
      </c>
      <c r="D18" s="23">
        <v>430000</v>
      </c>
    </row>
    <row r="19" spans="1:4" x14ac:dyDescent="0.3">
      <c r="A19" s="24"/>
      <c r="B19" s="5">
        <f>SUM(B5:B18)</f>
        <v>2684456.46</v>
      </c>
      <c r="C19" s="13">
        <v>3219000</v>
      </c>
      <c r="D19" s="25">
        <f>SUM(D5:D18)</f>
        <v>3274000</v>
      </c>
    </row>
    <row r="20" spans="1:4" x14ac:dyDescent="0.3">
      <c r="A20" s="24" t="s">
        <v>12</v>
      </c>
      <c r="B20" s="4"/>
      <c r="C20" s="12"/>
      <c r="D20" s="26">
        <f>B20</f>
        <v>0</v>
      </c>
    </row>
    <row r="21" spans="1:4" ht="16.2" thickBot="1" x14ac:dyDescent="0.35">
      <c r="A21" s="27" t="s">
        <v>13</v>
      </c>
      <c r="B21" s="28"/>
      <c r="C21" s="28"/>
      <c r="D21" s="29"/>
    </row>
    <row r="22" spans="1:4" ht="16.2" thickBot="1" x14ac:dyDescent="0.35">
      <c r="A22" s="6"/>
      <c r="B22" s="7"/>
      <c r="C22" s="7"/>
      <c r="D22" s="7"/>
    </row>
    <row r="23" spans="1:4" ht="31.2" x14ac:dyDescent="0.3">
      <c r="A23" s="15" t="s">
        <v>14</v>
      </c>
      <c r="B23" s="16" t="s">
        <v>25</v>
      </c>
      <c r="C23" s="16" t="s">
        <v>23</v>
      </c>
      <c r="D23" s="17" t="s">
        <v>26</v>
      </c>
    </row>
    <row r="24" spans="1:4" x14ac:dyDescent="0.3">
      <c r="A24" s="24" t="s">
        <v>15</v>
      </c>
      <c r="B24" s="4">
        <v>-18228</v>
      </c>
      <c r="C24" s="4">
        <v>-18228</v>
      </c>
      <c r="D24" s="30">
        <v>-18228</v>
      </c>
    </row>
    <row r="25" spans="1:4" x14ac:dyDescent="0.3">
      <c r="A25" s="24" t="s">
        <v>16</v>
      </c>
      <c r="B25" s="4">
        <v>0</v>
      </c>
      <c r="C25" s="4">
        <v>0</v>
      </c>
      <c r="D25" s="30">
        <v>0</v>
      </c>
    </row>
    <row r="26" spans="1:4" x14ac:dyDescent="0.3">
      <c r="A26" s="24" t="s">
        <v>17</v>
      </c>
      <c r="B26" s="4">
        <v>18228</v>
      </c>
      <c r="C26" s="4">
        <v>18228</v>
      </c>
      <c r="D26" s="30">
        <v>18228</v>
      </c>
    </row>
    <row r="27" spans="1:4" s="8" customFormat="1" ht="31.8" thickBot="1" x14ac:dyDescent="0.35">
      <c r="A27" s="31" t="s">
        <v>18</v>
      </c>
      <c r="B27" s="32">
        <f>SUM(B24:B26)</f>
        <v>0</v>
      </c>
      <c r="C27" s="32">
        <v>0</v>
      </c>
      <c r="D27" s="33">
        <f>SUM(D24:D26)</f>
        <v>0</v>
      </c>
    </row>
    <row r="28" spans="1:4" x14ac:dyDescent="0.3">
      <c r="A28" s="6"/>
      <c r="B28" s="9"/>
      <c r="C28" s="7"/>
      <c r="D28" s="9"/>
    </row>
    <row r="29" spans="1:4" x14ac:dyDescent="0.3">
      <c r="A29" s="10" t="s">
        <v>24</v>
      </c>
    </row>
  </sheetData>
  <pageMargins left="0.47222222222222221" right="0" top="0.98402777777777772" bottom="0.98402777777777772" header="0.51180555555555551" footer="0.51180555555555551"/>
  <pageSetup paperSize="9" scale="83" firstPageNumber="0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2022</vt:lpstr>
      <vt:lpstr>'2022'!Oblast_tisku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Diana Tenglerová</cp:lastModifiedBy>
  <cp:lastPrinted>2021-08-25T14:16:20Z</cp:lastPrinted>
  <dcterms:created xsi:type="dcterms:W3CDTF">2013-11-11T11:39:08Z</dcterms:created>
  <dcterms:modified xsi:type="dcterms:W3CDTF">2021-10-06T16:59:10Z</dcterms:modified>
</cp:coreProperties>
</file>